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45621"/>
</workbook>
</file>

<file path=xl/calcChain.xml><?xml version="1.0" encoding="utf-8"?>
<calcChain xmlns="http://schemas.openxmlformats.org/spreadsheetml/2006/main">
  <c r="E16" i="4" l="1"/>
  <c r="H16" i="4" s="1"/>
  <c r="E15" i="4"/>
  <c r="H15" i="4" s="1"/>
  <c r="E14" i="4"/>
  <c r="H14" i="4" s="1"/>
  <c r="H55" i="4" l="1"/>
  <c r="G55" i="4"/>
  <c r="F55" i="4"/>
  <c r="E55" i="4"/>
  <c r="D55" i="4"/>
  <c r="H53" i="4"/>
  <c r="H51" i="4"/>
  <c r="H49" i="4"/>
  <c r="H47" i="4"/>
  <c r="H45" i="4"/>
  <c r="H43" i="4"/>
  <c r="H41" i="4"/>
  <c r="E53" i="4"/>
  <c r="E51" i="4"/>
  <c r="E49" i="4"/>
  <c r="E47" i="4"/>
  <c r="E45" i="4"/>
  <c r="E43" i="4"/>
  <c r="E41" i="4"/>
  <c r="C55" i="4"/>
  <c r="H33" i="4"/>
  <c r="G33" i="4"/>
  <c r="F33" i="4"/>
  <c r="H31" i="4"/>
  <c r="H30" i="4"/>
  <c r="H29" i="4"/>
  <c r="H28" i="4"/>
  <c r="E33" i="4"/>
  <c r="E31" i="4"/>
  <c r="E30" i="4"/>
  <c r="E29" i="4"/>
  <c r="E28" i="4"/>
  <c r="D33" i="4"/>
  <c r="C3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9" i="4"/>
  <c r="F19" i="4"/>
  <c r="D19" i="4"/>
  <c r="C19" i="4"/>
  <c r="H19" i="4" l="1"/>
  <c r="E19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9" i="5"/>
  <c r="H13" i="5"/>
  <c r="H12" i="5"/>
  <c r="H10" i="5"/>
  <c r="H9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1" i="6"/>
  <c r="H50" i="6"/>
  <c r="H48" i="6"/>
  <c r="H42" i="6"/>
  <c r="H41" i="6"/>
  <c r="H40" i="6"/>
  <c r="H39" i="6"/>
  <c r="H38" i="6"/>
  <c r="H36" i="6"/>
  <c r="H35" i="6"/>
  <c r="H34" i="6"/>
  <c r="H25" i="6"/>
  <c r="H21" i="6"/>
  <c r="H17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H54" i="6" s="1"/>
  <c r="E52" i="6"/>
  <c r="H52" i="6" s="1"/>
  <c r="E51" i="6"/>
  <c r="E50" i="6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E33" i="6" s="1"/>
  <c r="D23" i="6"/>
  <c r="D13" i="6"/>
  <c r="D5" i="6"/>
  <c r="C69" i="6"/>
  <c r="C65" i="6"/>
  <c r="C57" i="6"/>
  <c r="C53" i="6"/>
  <c r="C43" i="6"/>
  <c r="C33" i="6"/>
  <c r="C23" i="6"/>
  <c r="C13" i="6"/>
  <c r="C5" i="6"/>
  <c r="H16" i="5" l="1"/>
  <c r="C42" i="5"/>
  <c r="G42" i="5"/>
  <c r="F42" i="5"/>
  <c r="D42" i="5"/>
  <c r="H6" i="5"/>
  <c r="E6" i="5"/>
  <c r="E16" i="8"/>
  <c r="E53" i="6"/>
  <c r="H53" i="6" s="1"/>
  <c r="E43" i="6"/>
  <c r="H43" i="6" s="1"/>
  <c r="H33" i="6"/>
  <c r="E23" i="6"/>
  <c r="H23" i="6" s="1"/>
  <c r="G77" i="6"/>
  <c r="D77" i="6"/>
  <c r="E13" i="6"/>
  <c r="H13" i="6" s="1"/>
  <c r="F77" i="6"/>
  <c r="C77" i="6"/>
  <c r="E5" i="6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<sst xmlns="http://schemas.openxmlformats.org/spreadsheetml/2006/main" count="206" uniqueCount="145">
  <si>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</si>
  <si>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</si>
  <si>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</si>
  <si>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</si>
  <si>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</si>
  <si>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</si>
  <si>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</si>
  <si>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</si>
  <si>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</si>
  <si>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</si>
  <si>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</si>
  <si>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</si>
  <si>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</si>
  <si>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</si>
  <si>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</si>
  <si>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</si>
  <si>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</si>
  <si>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</si>
  <si>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</si>
  <si>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</si>
  <si>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</si>
  <si>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</si>
  <si>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</si>
  <si>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</si>
  <si>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</si>
  <si>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</si>
  <si>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</si>
  <si>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</si>
  <si>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</si>
  <si>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</si>
  <si>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</si>
  <si>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</si>
  <si>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</si>
  <si>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</si>
  <si>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</si>
  <si>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</si>
  <si>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</si>
  <si>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</si>
  <si>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</si>
  <si>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</si>
  <si>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</si>
  <si>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</si>
  <si>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</si>
  <si>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</si>
  <si>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</si>
  <si>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</si>
  <si>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</si>
  <si>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</si>
  <si>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</si>
  <si>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</si>
  <si>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</si>
  <si>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</si>
  <si>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</si>
  <si>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</si>
  <si>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</si>
  <si>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</si>
  <si>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</si>
  <si>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</si>
  <si>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</si>
  <si>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</si>
  <si>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</si>
  <si>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</si>
  <si>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</si>
  <si>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</si>
  <si>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</si>
  <si>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</si>
  <si>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</si>
  <si>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</si>
  <si>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</si>
  <si>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</si>
  <si>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</si>
  <si>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</si>
  <si>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</si>
  <si>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</si>
  <si>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</si>
  <si>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</si>
  <si>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</si>
  <si>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</si>
  <si>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</si>
  <si>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</si>
  <si>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</si>
  <si>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</si>
  <si>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</si>
  <si>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</si>
  <si>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</si>
  <si>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</si>
  <si>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</si>
  <si>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</si>
  <si>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</si>
  <si>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</si>
  <si>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</si>
  <si>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</si>
  <si>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</si>
  <si>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</si>
  <si>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</si>
  <si>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</si>
  <si>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</si>
  <si>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</si>
  <si>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</si>
  <si>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</si>
  <si>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</si>
  <si>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</si>
  <si>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</si>
  <si>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</si>
  <si>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</si>
  <si>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</si>
  <si>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</si>
  <si>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</si>
  <si>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</si>
  <si>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</si>
  <si>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</si>
  <si>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</si>
  <si>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</si>
  <si>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</si>
  <si>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</si>
  <si>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</si>
  <si>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</si>
  <si>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</si>
  <si>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</si>
  <si>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</si>
  <si>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</si>
  <si>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</si>
  <si>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</si>
  <si>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</si>
  <si>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</si>
  <si>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</si>
  <si>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</si>
  <si>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</si>
  <si>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Municipal de Agua Potable y Alcantarillado de Cortázar, Gto.
Estado Analítico del Ejercicio del Presupuesto de Egresos
Clasificación por Objeto del Gasto(Capítulo y Concepto)
Del 1 de Enero AL 30 DE JUNIO DEL 2022</t>
  </si>
  <si>
    <t>Junta Municipal de Agua Potable y Alcantarillado de Cortázar, Gto.
Estado Analítico del Ejercicio del Presupuesto de Egresos
Clasificación Ecónomica (Por Tipo de Gasto)
Del 1 de Enero AL 30 DE JUNIO DEL 2022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</si>
  <si>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</si>
  <si>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</si>
  <si>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</si>
  <si>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</si>
  <si>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</si>
  <si>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</si>
  <si>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</si>
  <si>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</si>
  <si>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</si>
  <si>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SUPERVISION DE OBRA</t>
  </si>
  <si>
    <t>Junta Municipal de Agua Potable y Alcantarillado de Cortázar, Gto.
Estado Analítico del Ejercicio del Presupuesto de Egresos
Clasificación Administrativa
Del 1 de Enero AL 30 DE JUNIO DEL 2022</t>
  </si>
  <si>
    <t>Gobierno (Federal/Estatal/Municipal) de Junta Municipal de Agua Potable y Alcantarillado de Cortázar, Gto.
Estado Analítico del Ejercicio del Presupuesto de Egresos
Clasificación Administrativa
Del 1 de Enero AL 30 DE JUNIO DEL 2022</t>
  </si>
  <si>
    <t>Sector Paraestatal del Gobierno (Federal/Estatal/Municipal) de Junta Municipal de Agua Potable y Alcantarillado de Cortázar, Gto.
Estado Analítico del Ejercicio del Presupuesto de Egresos
Clasificación Administrativa
Del 1 de Enero AL 30 DE JUNIO DEL 2022</t>
  </si>
  <si>
    <t>Junta Municipal de Agua Potable y Alcantarillado de Cortázar, Gto.
Estado Análitico del Ejercicio del Presupuesto de Egresos
Clasificación Funcional (Finalidad y Función)
Del 1 de Enero 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</si>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</sst>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left" vertical="top" wrapText="1" indent="2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opLeftCell="A58" workbookViewId="0">
      <selection activeCell="A80" sqref="A80:XFD84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8" t="s">
        <v>128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30873769</v>
      </c>
      <c r="D5" s="14">
        <f>SUM(D6:D12)</f>
        <v>0</v>
      </c>
      <c r="E5" s="14">
        <f>C5+D5</f>
        <v>30873769</v>
      </c>
      <c r="F5" s="14">
        <f>SUM(F6:F12)</f>
        <v>12314246.529999999</v>
      </c>
      <c r="G5" s="14">
        <f>SUM(G6:G12)</f>
        <v>12314246.529999999</v>
      </c>
      <c r="H5" s="14">
        <f>E5-F5</f>
        <v>18559522.469999999</v>
      </c>
    </row>
    <row r="6" spans="1:8" x14ac:dyDescent="0.2">
      <c r="A6" s="49">
        <v>1100</v>
      </c>
      <c r="B6" s="11" t="s">
        <v>70</v>
      </c>
      <c r="C6" s="15">
        <v>15760788</v>
      </c>
      <c r="D6" s="15">
        <v>0</v>
      </c>
      <c r="E6" s="15">
        <f t="shared" ref="E6:E69" si="0">C6+D6</f>
        <v>15760788</v>
      </c>
      <c r="F6" s="15">
        <v>7295440.2400000002</v>
      </c>
      <c r="G6" s="15">
        <v>7295440.2400000002</v>
      </c>
      <c r="H6" s="15">
        <f t="shared" ref="H6:H69" si="1">E6-F6</f>
        <v>8465347.7599999998</v>
      </c>
    </row>
    <row r="7" spans="1:8" x14ac:dyDescent="0.2">
      <c r="A7" s="49">
        <v>1200</v>
      </c>
      <c r="B7" s="11" t="s">
        <v>71</v>
      </c>
      <c r="C7" s="15">
        <v>1190766</v>
      </c>
      <c r="D7" s="15">
        <v>0</v>
      </c>
      <c r="E7" s="15">
        <f t="shared" si="0"/>
        <v>1190766</v>
      </c>
      <c r="F7" s="15">
        <v>232742.86</v>
      </c>
      <c r="G7" s="15">
        <v>232742.86</v>
      </c>
      <c r="H7" s="15">
        <f t="shared" si="1"/>
        <v>958023.14</v>
      </c>
    </row>
    <row r="8" spans="1:8" x14ac:dyDescent="0.2">
      <c r="A8" s="49">
        <v>1300</v>
      </c>
      <c r="B8" s="11" t="s">
        <v>72</v>
      </c>
      <c r="C8" s="15">
        <v>3805872</v>
      </c>
      <c r="D8" s="15">
        <v>188.09</v>
      </c>
      <c r="E8" s="15">
        <f t="shared" si="0"/>
        <v>3806060.09</v>
      </c>
      <c r="F8" s="15">
        <v>701628.58</v>
      </c>
      <c r="G8" s="15">
        <v>701628.58</v>
      </c>
      <c r="H8" s="15">
        <f t="shared" si="1"/>
        <v>3104431.51</v>
      </c>
    </row>
    <row r="9" spans="1:8" x14ac:dyDescent="0.2">
      <c r="A9" s="49">
        <v>1400</v>
      </c>
      <c r="B9" s="11" t="s">
        <v>35</v>
      </c>
      <c r="C9" s="15">
        <v>4000830</v>
      </c>
      <c r="D9" s="15">
        <v>0</v>
      </c>
      <c r="E9" s="15">
        <f t="shared" si="0"/>
        <v>4000830</v>
      </c>
      <c r="F9" s="15">
        <v>1951507.66</v>
      </c>
      <c r="G9" s="15">
        <v>1951507.66</v>
      </c>
      <c r="H9" s="15">
        <f t="shared" si="1"/>
        <v>2049322.34</v>
      </c>
    </row>
    <row r="10" spans="1:8" x14ac:dyDescent="0.2">
      <c r="A10" s="49">
        <v>1500</v>
      </c>
      <c r="B10" s="11" t="s">
        <v>73</v>
      </c>
      <c r="C10" s="15">
        <v>5065513</v>
      </c>
      <c r="D10" s="15">
        <v>21927.61</v>
      </c>
      <c r="E10" s="15">
        <f t="shared" si="0"/>
        <v>5087440.6100000003</v>
      </c>
      <c r="F10" s="15">
        <v>2132927.19</v>
      </c>
      <c r="G10" s="15">
        <v>2132927.19</v>
      </c>
      <c r="H10" s="15">
        <f t="shared" si="1"/>
        <v>2954513.4200000004</v>
      </c>
    </row>
    <row r="11" spans="1:8" x14ac:dyDescent="0.2">
      <c r="A11" s="49">
        <v>1600</v>
      </c>
      <c r="B11" s="11" t="s">
        <v>36</v>
      </c>
      <c r="C11" s="15">
        <v>1050000</v>
      </c>
      <c r="D11" s="15">
        <v>-22115.7</v>
      </c>
      <c r="E11" s="15">
        <f t="shared" si="0"/>
        <v>1027884.3</v>
      </c>
      <c r="F11" s="15">
        <v>0</v>
      </c>
      <c r="G11" s="15">
        <v>0</v>
      </c>
      <c r="H11" s="15">
        <f t="shared" si="1"/>
        <v>1027884.3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9540894</v>
      </c>
      <c r="D13" s="15">
        <f>SUM(D14:D22)</f>
        <v>-365015.13</v>
      </c>
      <c r="E13" s="15">
        <f t="shared" si="0"/>
        <v>9175878.8699999992</v>
      </c>
      <c r="F13" s="15">
        <f>SUM(F14:F22)</f>
        <v>4619645.16</v>
      </c>
      <c r="G13" s="15">
        <f>SUM(G14:G22)</f>
        <v>4616344.16</v>
      </c>
      <c r="H13" s="15">
        <f t="shared" si="1"/>
        <v>4556233.709999999</v>
      </c>
    </row>
    <row r="14" spans="1:8" x14ac:dyDescent="0.2">
      <c r="A14" s="49">
        <v>2100</v>
      </c>
      <c r="B14" s="11" t="s">
        <v>75</v>
      </c>
      <c r="C14" s="15">
        <v>771536</v>
      </c>
      <c r="D14" s="15">
        <v>3576.49</v>
      </c>
      <c r="E14" s="15">
        <f t="shared" si="0"/>
        <v>775112.49</v>
      </c>
      <c r="F14" s="15">
        <v>245054.83</v>
      </c>
      <c r="G14" s="15">
        <v>245054.83</v>
      </c>
      <c r="H14" s="15">
        <f t="shared" si="1"/>
        <v>530057.66</v>
      </c>
    </row>
    <row r="15" spans="1:8" x14ac:dyDescent="0.2">
      <c r="A15" s="49">
        <v>2200</v>
      </c>
      <c r="B15" s="11" t="s">
        <v>76</v>
      </c>
      <c r="C15" s="15">
        <v>180079</v>
      </c>
      <c r="D15" s="15">
        <v>0</v>
      </c>
      <c r="E15" s="15">
        <f t="shared" si="0"/>
        <v>180079</v>
      </c>
      <c r="F15" s="15">
        <v>78999.42</v>
      </c>
      <c r="G15" s="15">
        <v>75698.42</v>
      </c>
      <c r="H15" s="15">
        <f t="shared" si="1"/>
        <v>101079.58</v>
      </c>
    </row>
    <row r="16" spans="1:8" x14ac:dyDescent="0.2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4808401</v>
      </c>
      <c r="D17" s="15">
        <v>-407134.56</v>
      </c>
      <c r="E17" s="15">
        <f t="shared" si="0"/>
        <v>4401266.4400000004</v>
      </c>
      <c r="F17" s="15">
        <v>2646048.06</v>
      </c>
      <c r="G17" s="15">
        <v>2646048.06</v>
      </c>
      <c r="H17" s="15">
        <f t="shared" si="1"/>
        <v>1755218.3800000004</v>
      </c>
    </row>
    <row r="18" spans="1:8" x14ac:dyDescent="0.2">
      <c r="A18" s="49">
        <v>2500</v>
      </c>
      <c r="B18" s="11" t="s">
        <v>79</v>
      </c>
      <c r="C18" s="15">
        <v>1848052</v>
      </c>
      <c r="D18" s="15">
        <v>-56.2</v>
      </c>
      <c r="E18" s="15">
        <f t="shared" si="0"/>
        <v>1847995.8</v>
      </c>
      <c r="F18" s="15">
        <v>758950.73</v>
      </c>
      <c r="G18" s="15">
        <v>758950.73</v>
      </c>
      <c r="H18" s="15">
        <f t="shared" si="1"/>
        <v>1089045.07</v>
      </c>
    </row>
    <row r="19" spans="1:8" x14ac:dyDescent="0.2">
      <c r="A19" s="49">
        <v>2600</v>
      </c>
      <c r="B19" s="11" t="s">
        <v>80</v>
      </c>
      <c r="C19" s="15">
        <v>1238812</v>
      </c>
      <c r="D19" s="15">
        <v>0</v>
      </c>
      <c r="E19" s="15">
        <f t="shared" si="0"/>
        <v>1238812</v>
      </c>
      <c r="F19" s="15">
        <v>535710.65</v>
      </c>
      <c r="G19" s="15">
        <v>535710.65</v>
      </c>
      <c r="H19" s="15">
        <f t="shared" si="1"/>
        <v>703101.35</v>
      </c>
    </row>
    <row r="20" spans="1:8" x14ac:dyDescent="0.2">
      <c r="A20" s="49">
        <v>2700</v>
      </c>
      <c r="B20" s="11" t="s">
        <v>81</v>
      </c>
      <c r="C20" s="15">
        <v>523377</v>
      </c>
      <c r="D20" s="15">
        <v>0</v>
      </c>
      <c r="E20" s="15">
        <f t="shared" si="0"/>
        <v>523377</v>
      </c>
      <c r="F20" s="15">
        <v>277885.62</v>
      </c>
      <c r="G20" s="15">
        <v>277885.62</v>
      </c>
      <c r="H20" s="15">
        <f t="shared" si="1"/>
        <v>245491.38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170637</v>
      </c>
      <c r="D22" s="15">
        <v>38599.14</v>
      </c>
      <c r="E22" s="15">
        <f t="shared" si="0"/>
        <v>209236.14</v>
      </c>
      <c r="F22" s="15">
        <v>76995.850000000006</v>
      </c>
      <c r="G22" s="15">
        <v>76995.850000000006</v>
      </c>
      <c r="H22" s="15">
        <f t="shared" si="1"/>
        <v>132240.29</v>
      </c>
    </row>
    <row r="23" spans="1:8" x14ac:dyDescent="0.2">
      <c r="A23" s="48" t="s">
        <v>63</v>
      </c>
      <c r="B23" s="7"/>
      <c r="C23" s="15">
        <f>SUM(C24:C32)</f>
        <v>21520079</v>
      </c>
      <c r="D23" s="15">
        <f>SUM(D24:D32)</f>
        <v>-8863.08</v>
      </c>
      <c r="E23" s="15">
        <f t="shared" si="0"/>
        <v>21511215.920000002</v>
      </c>
      <c r="F23" s="15">
        <f>SUM(F24:F32)</f>
        <v>10298606.129999999</v>
      </c>
      <c r="G23" s="15">
        <f>SUM(G24:G32)</f>
        <v>10298606.129999999</v>
      </c>
      <c r="H23" s="15">
        <f t="shared" si="1"/>
        <v>11212609.790000003</v>
      </c>
    </row>
    <row r="24" spans="1:8" x14ac:dyDescent="0.2">
      <c r="A24" s="49">
        <v>3100</v>
      </c>
      <c r="B24" s="11" t="s">
        <v>84</v>
      </c>
      <c r="C24" s="15">
        <v>10642880</v>
      </c>
      <c r="D24" s="15">
        <v>-2000</v>
      </c>
      <c r="E24" s="15">
        <f t="shared" si="0"/>
        <v>10640880</v>
      </c>
      <c r="F24" s="15">
        <v>5327773.0599999996</v>
      </c>
      <c r="G24" s="15">
        <v>5327773.0599999996</v>
      </c>
      <c r="H24" s="15">
        <f t="shared" si="1"/>
        <v>5313106.9400000004</v>
      </c>
    </row>
    <row r="25" spans="1:8" x14ac:dyDescent="0.2">
      <c r="A25" s="49">
        <v>3200</v>
      </c>
      <c r="B25" s="11" t="s">
        <v>85</v>
      </c>
      <c r="C25" s="15">
        <v>17000</v>
      </c>
      <c r="D25" s="15">
        <v>0</v>
      </c>
      <c r="E25" s="15">
        <f t="shared" si="0"/>
        <v>17000</v>
      </c>
      <c r="F25" s="15">
        <v>0</v>
      </c>
      <c r="G25" s="15">
        <v>0</v>
      </c>
      <c r="H25" s="15">
        <f t="shared" si="1"/>
        <v>17000</v>
      </c>
    </row>
    <row r="26" spans="1:8" x14ac:dyDescent="0.2">
      <c r="A26" s="49">
        <v>3300</v>
      </c>
      <c r="B26" s="11" t="s">
        <v>86</v>
      </c>
      <c r="C26" s="15">
        <v>3809600</v>
      </c>
      <c r="D26" s="15">
        <v>35536.22</v>
      </c>
      <c r="E26" s="15">
        <f t="shared" si="0"/>
        <v>3845136.22</v>
      </c>
      <c r="F26" s="15">
        <v>1424390.78</v>
      </c>
      <c r="G26" s="15">
        <v>1424390.78</v>
      </c>
      <c r="H26" s="15">
        <f t="shared" si="1"/>
        <v>2420745.4400000004</v>
      </c>
    </row>
    <row r="27" spans="1:8" x14ac:dyDescent="0.2">
      <c r="A27" s="49">
        <v>3400</v>
      </c>
      <c r="B27" s="11" t="s">
        <v>87</v>
      </c>
      <c r="C27" s="15">
        <v>939190</v>
      </c>
      <c r="D27" s="15">
        <v>0</v>
      </c>
      <c r="E27" s="15">
        <f t="shared" si="0"/>
        <v>939190</v>
      </c>
      <c r="F27" s="15">
        <v>396144.65</v>
      </c>
      <c r="G27" s="15">
        <v>396144.65</v>
      </c>
      <c r="H27" s="15">
        <f t="shared" si="1"/>
        <v>543045.35</v>
      </c>
    </row>
    <row r="28" spans="1:8" x14ac:dyDescent="0.2">
      <c r="A28" s="49">
        <v>3500</v>
      </c>
      <c r="B28" s="11" t="s">
        <v>88</v>
      </c>
      <c r="C28" s="15">
        <v>2177986</v>
      </c>
      <c r="D28" s="15">
        <v>-112964.97</v>
      </c>
      <c r="E28" s="15">
        <f t="shared" si="0"/>
        <v>2065021.03</v>
      </c>
      <c r="F28" s="15">
        <v>1346823.83</v>
      </c>
      <c r="G28" s="15">
        <v>1346823.83</v>
      </c>
      <c r="H28" s="15">
        <f t="shared" si="1"/>
        <v>718197.2</v>
      </c>
    </row>
    <row r="29" spans="1:8" x14ac:dyDescent="0.2">
      <c r="A29" s="49">
        <v>3600</v>
      </c>
      <c r="B29" s="11" t="s">
        <v>89</v>
      </c>
      <c r="C29" s="15">
        <v>252600</v>
      </c>
      <c r="D29" s="15">
        <v>0</v>
      </c>
      <c r="E29" s="15">
        <f t="shared" si="0"/>
        <v>252600</v>
      </c>
      <c r="F29" s="15">
        <v>79666</v>
      </c>
      <c r="G29" s="15">
        <v>79666</v>
      </c>
      <c r="H29" s="15">
        <f t="shared" si="1"/>
        <v>172934</v>
      </c>
    </row>
    <row r="30" spans="1:8" x14ac:dyDescent="0.2">
      <c r="A30" s="49">
        <v>3700</v>
      </c>
      <c r="B30" s="11" t="s">
        <v>90</v>
      </c>
      <c r="C30" s="15">
        <v>74400</v>
      </c>
      <c r="D30" s="15">
        <v>56500</v>
      </c>
      <c r="E30" s="15">
        <f t="shared" si="0"/>
        <v>130900</v>
      </c>
      <c r="F30" s="15">
        <v>76131.12</v>
      </c>
      <c r="G30" s="15">
        <v>76131.12</v>
      </c>
      <c r="H30" s="15">
        <f t="shared" si="1"/>
        <v>54768.880000000005</v>
      </c>
    </row>
    <row r="31" spans="1:8" x14ac:dyDescent="0.2">
      <c r="A31" s="49">
        <v>3800</v>
      </c>
      <c r="B31" s="11" t="s">
        <v>91</v>
      </c>
      <c r="C31" s="15">
        <v>145000</v>
      </c>
      <c r="D31" s="15">
        <v>0</v>
      </c>
      <c r="E31" s="15">
        <f t="shared" si="0"/>
        <v>145000</v>
      </c>
      <c r="F31" s="15">
        <v>40933.870000000003</v>
      </c>
      <c r="G31" s="15">
        <v>40933.870000000003</v>
      </c>
      <c r="H31" s="15">
        <f t="shared" si="1"/>
        <v>104066.13</v>
      </c>
    </row>
    <row r="32" spans="1:8" x14ac:dyDescent="0.2">
      <c r="A32" s="49">
        <v>3900</v>
      </c>
      <c r="B32" s="11" t="s">
        <v>19</v>
      </c>
      <c r="C32" s="15">
        <v>3461423</v>
      </c>
      <c r="D32" s="15">
        <v>14065.67</v>
      </c>
      <c r="E32" s="15">
        <f t="shared" si="0"/>
        <v>3475488.67</v>
      </c>
      <c r="F32" s="15">
        <v>1606742.82</v>
      </c>
      <c r="G32" s="15">
        <v>1606742.82</v>
      </c>
      <c r="H32" s="15">
        <f t="shared" si="1"/>
        <v>1868745.8499999999</v>
      </c>
    </row>
    <row r="33" spans="1:8" x14ac:dyDescent="0.2">
      <c r="A33" s="48" t="s">
        <v>64</v>
      </c>
      <c r="B33" s="7"/>
      <c r="C33" s="15">
        <f>SUM(C34:C42)</f>
        <v>10000</v>
      </c>
      <c r="D33" s="15">
        <f>SUM(D34:D42)</f>
        <v>10764.15</v>
      </c>
      <c r="E33" s="15">
        <f t="shared" si="0"/>
        <v>20764.150000000001</v>
      </c>
      <c r="F33" s="15">
        <f>SUM(F34:F42)</f>
        <v>14764.15</v>
      </c>
      <c r="G33" s="15">
        <f>SUM(G34:G42)</f>
        <v>14764.15</v>
      </c>
      <c r="H33" s="15">
        <f t="shared" si="1"/>
        <v>6000.0000000000018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10000</v>
      </c>
      <c r="D37" s="15">
        <v>10764.15</v>
      </c>
      <c r="E37" s="15">
        <f t="shared" si="0"/>
        <v>20764.150000000001</v>
      </c>
      <c r="F37" s="15">
        <v>14764.15</v>
      </c>
      <c r="G37" s="15">
        <v>14764.15</v>
      </c>
      <c r="H37" s="15">
        <f t="shared" si="1"/>
        <v>6000.0000000000018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1217522</v>
      </c>
      <c r="D43" s="15">
        <f>SUM(D44:D52)</f>
        <v>564409.24</v>
      </c>
      <c r="E43" s="15">
        <f t="shared" si="0"/>
        <v>1781931.24</v>
      </c>
      <c r="F43" s="15">
        <f>SUM(F44:F52)</f>
        <v>797075.77</v>
      </c>
      <c r="G43" s="15">
        <f>SUM(G44:G52)</f>
        <v>797075.77</v>
      </c>
      <c r="H43" s="15">
        <f t="shared" si="1"/>
        <v>984855.47</v>
      </c>
    </row>
    <row r="44" spans="1:8" x14ac:dyDescent="0.2">
      <c r="A44" s="49">
        <v>5100</v>
      </c>
      <c r="B44" s="11" t="s">
        <v>99</v>
      </c>
      <c r="C44" s="15">
        <v>223872</v>
      </c>
      <c r="D44" s="15">
        <v>8811.2199999999993</v>
      </c>
      <c r="E44" s="15">
        <f t="shared" si="0"/>
        <v>232683.22</v>
      </c>
      <c r="F44" s="15">
        <v>52786.75</v>
      </c>
      <c r="G44" s="15">
        <v>52786.75</v>
      </c>
      <c r="H44" s="15">
        <f t="shared" si="1"/>
        <v>179896.47</v>
      </c>
    </row>
    <row r="45" spans="1:8" x14ac:dyDescent="0.2">
      <c r="A45" s="49">
        <v>5200</v>
      </c>
      <c r="B45" s="11" t="s">
        <v>100</v>
      </c>
      <c r="C45" s="15">
        <v>3950</v>
      </c>
      <c r="D45" s="15">
        <v>0</v>
      </c>
      <c r="E45" s="15">
        <f t="shared" si="0"/>
        <v>3950</v>
      </c>
      <c r="F45" s="15">
        <v>0</v>
      </c>
      <c r="G45" s="15">
        <v>0</v>
      </c>
      <c r="H45" s="15">
        <f t="shared" si="1"/>
        <v>3950</v>
      </c>
    </row>
    <row r="46" spans="1:8" x14ac:dyDescent="0.2">
      <c r="A46" s="49">
        <v>5300</v>
      </c>
      <c r="B46" s="11" t="s">
        <v>101</v>
      </c>
      <c r="C46" s="15">
        <v>15000</v>
      </c>
      <c r="D46" s="15">
        <v>0</v>
      </c>
      <c r="E46" s="15">
        <f t="shared" si="0"/>
        <v>15000</v>
      </c>
      <c r="F46" s="15">
        <v>0</v>
      </c>
      <c r="G46" s="15">
        <v>0</v>
      </c>
      <c r="H46" s="15">
        <f t="shared" si="1"/>
        <v>15000</v>
      </c>
    </row>
    <row r="47" spans="1:8" x14ac:dyDescent="0.2">
      <c r="A47" s="49">
        <v>5400</v>
      </c>
      <c r="B47" s="11" t="s">
        <v>102</v>
      </c>
      <c r="C47" s="15">
        <v>455000</v>
      </c>
      <c r="D47" s="15">
        <v>0</v>
      </c>
      <c r="E47" s="15">
        <f t="shared" si="0"/>
        <v>455000</v>
      </c>
      <c r="F47" s="15">
        <v>0</v>
      </c>
      <c r="G47" s="15">
        <v>0</v>
      </c>
      <c r="H47" s="15">
        <f t="shared" si="1"/>
        <v>455000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276800</v>
      </c>
      <c r="D49" s="15">
        <v>571390.02</v>
      </c>
      <c r="E49" s="15">
        <f t="shared" si="0"/>
        <v>848190.02</v>
      </c>
      <c r="F49" s="15">
        <v>735081.02</v>
      </c>
      <c r="G49" s="15">
        <v>735081.02</v>
      </c>
      <c r="H49" s="15">
        <f t="shared" si="1"/>
        <v>113109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242900</v>
      </c>
      <c r="D52" s="15">
        <v>-15792</v>
      </c>
      <c r="E52" s="15">
        <f t="shared" si="0"/>
        <v>227108</v>
      </c>
      <c r="F52" s="15">
        <v>9208</v>
      </c>
      <c r="G52" s="15">
        <v>9208</v>
      </c>
      <c r="H52" s="15">
        <f t="shared" si="1"/>
        <v>217900</v>
      </c>
    </row>
    <row r="53" spans="1:8" x14ac:dyDescent="0.2">
      <c r="A53" s="48" t="s">
        <v>66</v>
      </c>
      <c r="B53" s="7"/>
      <c r="C53" s="15">
        <f>SUM(C54:C56)</f>
        <v>14055098</v>
      </c>
      <c r="D53" s="15">
        <f>SUM(D54:D56)</f>
        <v>-201295.18</v>
      </c>
      <c r="E53" s="15">
        <f t="shared" si="0"/>
        <v>13853802.82</v>
      </c>
      <c r="F53" s="15">
        <f>SUM(F54:F56)</f>
        <v>3452760.19</v>
      </c>
      <c r="G53" s="15">
        <f>SUM(G54:G56)</f>
        <v>3452760.19</v>
      </c>
      <c r="H53" s="15">
        <f t="shared" si="1"/>
        <v>10401042.630000001</v>
      </c>
    </row>
    <row r="54" spans="1:8" x14ac:dyDescent="0.2">
      <c r="A54" s="49">
        <v>6100</v>
      </c>
      <c r="B54" s="11" t="s">
        <v>108</v>
      </c>
      <c r="C54" s="15">
        <v>14055098</v>
      </c>
      <c r="D54" s="15">
        <v>-201295.18</v>
      </c>
      <c r="E54" s="15">
        <f t="shared" si="0"/>
        <v>13853802.82</v>
      </c>
      <c r="F54" s="15">
        <v>3452760.19</v>
      </c>
      <c r="G54" s="15">
        <v>3452760.19</v>
      </c>
      <c r="H54" s="15">
        <f t="shared" si="1"/>
        <v>10401042.630000001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77217362</v>
      </c>
      <c r="D77" s="17">
        <f t="shared" si="4"/>
        <v>0</v>
      </c>
      <c r="E77" s="17">
        <f t="shared" si="4"/>
        <v>77217362</v>
      </c>
      <c r="F77" s="17">
        <f t="shared" si="4"/>
        <v>31497097.929999996</v>
      </c>
      <c r="G77" s="17">
        <f t="shared" si="4"/>
        <v>31493796.929999996</v>
      </c>
      <c r="H77" s="17">
        <f t="shared" si="4"/>
        <v>45720264.07</v>
      </c>
    </row>
    <row r="79" spans="1:8" ht="12.75" x14ac:dyDescent="0.2">
      <c r="B79" s="52" t="s">
        <v>144</v>
      </c>
      <c r="C79"/>
      <c r="D79"/>
      <c r="E79"/>
      <c r="F79"/>
      <c r="G79"/>
      <c r="H79"/>
    </row>
    <row r="80" spans="1:8" ht="31.5" customHeight="1" x14ac:dyDescent="0.2">
      <c r="B80"/>
      <c r="C80"/>
      <c r="D80"/>
      <c r="E80"/>
      <c r="F80"/>
      <c r="G80"/>
      <c r="H80"/>
    </row>
    <row r="81" spans="2:8" x14ac:dyDescent="0.2">
      <c r="B81" s="53"/>
      <c r="C81" s="69"/>
      <c r="D81" s="69"/>
      <c r="E81" s="54"/>
      <c r="F81" s="69"/>
      <c r="G81" s="69"/>
      <c r="H81"/>
    </row>
    <row r="82" spans="2:8" x14ac:dyDescent="0.2">
      <c r="B82" s="55"/>
      <c r="C82" s="57"/>
      <c r="D82" s="57"/>
      <c r="E82" s="56"/>
      <c r="F82" s="57"/>
      <c r="G82" s="57"/>
      <c r="H82"/>
    </row>
  </sheetData>
  <sheetProtection formatCells="0" formatColumns="0" formatRows="0" autoFilter="0"/>
  <mergeCells count="8">
    <mergeCell ref="C82:D82"/>
    <mergeCell ref="F82:G82"/>
    <mergeCell ref="A1:H1"/>
    <mergeCell ref="C2:G2"/>
    <mergeCell ref="H2:H3"/>
    <mergeCell ref="A2:B4"/>
    <mergeCell ref="C81:D81"/>
    <mergeCell ref="F81:G8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A19" sqref="A19:XFD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8" t="s">
        <v>129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61944742</v>
      </c>
      <c r="D6" s="50">
        <v>-363114.06</v>
      </c>
      <c r="E6" s="50">
        <f>C6+D6</f>
        <v>61581627.939999998</v>
      </c>
      <c r="F6" s="50">
        <v>27247261.969999999</v>
      </c>
      <c r="G6" s="50">
        <v>27243960.969999999</v>
      </c>
      <c r="H6" s="50">
        <f>E6-F6</f>
        <v>34334365.969999999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15272620</v>
      </c>
      <c r="D8" s="50">
        <v>363114.06</v>
      </c>
      <c r="E8" s="50">
        <f>C8+D8</f>
        <v>15635734.060000001</v>
      </c>
      <c r="F8" s="50">
        <v>4249835.96</v>
      </c>
      <c r="G8" s="50">
        <v>4249835.96</v>
      </c>
      <c r="H8" s="50">
        <f>E8-F8</f>
        <v>11385898.100000001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77217362</v>
      </c>
      <c r="D16" s="17">
        <f>SUM(D6+D8+D10+D12+D14)</f>
        <v>0</v>
      </c>
      <c r="E16" s="17">
        <f>SUM(E6+E8+E10+E12+E14)</f>
        <v>77217362</v>
      </c>
      <c r="F16" s="17">
        <f t="shared" ref="F16:H16" si="0">SUM(F6+F8+F10+F12+F14)</f>
        <v>31497097.93</v>
      </c>
      <c r="G16" s="17">
        <f t="shared" si="0"/>
        <v>31493796.93</v>
      </c>
      <c r="H16" s="17">
        <f t="shared" si="0"/>
        <v>45720264.07</v>
      </c>
    </row>
    <row r="18" spans="2:8" ht="12.75" x14ac:dyDescent="0.2">
      <c r="B18" s="52" t="s">
        <v>144</v>
      </c>
      <c r="C18"/>
      <c r="D18"/>
      <c r="E18"/>
      <c r="F18"/>
      <c r="G18"/>
      <c r="H18"/>
    </row>
    <row r="19" spans="2:8" ht="39" customHeight="1" x14ac:dyDescent="0.2">
      <c r="B19"/>
      <c r="C19"/>
      <c r="D19"/>
      <c r="E19"/>
      <c r="F19"/>
      <c r="G19"/>
      <c r="H19"/>
    </row>
    <row r="20" spans="2:8" x14ac:dyDescent="0.2">
      <c r="B20" s="53"/>
      <c r="C20" s="69"/>
      <c r="D20" s="69"/>
      <c r="E20" s="54"/>
      <c r="F20" s="69"/>
      <c r="G20" s="69"/>
      <c r="H20"/>
    </row>
    <row r="21" spans="2:8" x14ac:dyDescent="0.2">
      <c r="B21" s="55"/>
      <c r="C21" s="57"/>
      <c r="D21" s="57"/>
      <c r="E21" s="56"/>
      <c r="F21" s="57"/>
      <c r="G21" s="57"/>
      <c r="H21"/>
    </row>
  </sheetData>
  <sheetProtection formatCells="0" formatColumns="0" formatRows="0" autoFilter="0"/>
  <mergeCells count="8">
    <mergeCell ref="C21:D21"/>
    <mergeCell ref="F21:G21"/>
    <mergeCell ref="A1:H1"/>
    <mergeCell ref="C2:G2"/>
    <mergeCell ref="H2:H3"/>
    <mergeCell ref="A2:B4"/>
    <mergeCell ref="C20:D20"/>
    <mergeCell ref="F20:G20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opLeftCell="A50" workbookViewId="0">
      <selection activeCell="A58" sqref="A58:XFD6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8" t="s">
        <v>140</v>
      </c>
      <c r="B1" s="59"/>
      <c r="C1" s="59"/>
      <c r="D1" s="59"/>
      <c r="E1" s="59"/>
      <c r="F1" s="59"/>
      <c r="G1" s="59"/>
      <c r="H1" s="60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5" customHeight="1" x14ac:dyDescent="0.2">
      <c r="A4" s="65"/>
      <c r="B4" s="66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2"/>
    </row>
    <row r="5" spans="1:8" x14ac:dyDescent="0.2">
      <c r="A5" s="67"/>
      <c r="B5" s="68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29007091</v>
      </c>
      <c r="D7" s="15">
        <v>-123572.82</v>
      </c>
      <c r="E7" s="15">
        <f>C7+D7</f>
        <v>28883518.18</v>
      </c>
      <c r="F7" s="15">
        <v>15551611.810000001</v>
      </c>
      <c r="G7" s="15">
        <v>15548310.810000001</v>
      </c>
      <c r="H7" s="15">
        <f>E7-F7</f>
        <v>13331906.369999999</v>
      </c>
    </row>
    <row r="8" spans="1:8" x14ac:dyDescent="0.2">
      <c r="A8" s="4" t="s">
        <v>131</v>
      </c>
      <c r="B8" s="22"/>
      <c r="C8" s="15">
        <v>4396588</v>
      </c>
      <c r="D8" s="15">
        <v>0</v>
      </c>
      <c r="E8" s="15">
        <f t="shared" ref="E8:E13" si="0">C8+D8</f>
        <v>4396588</v>
      </c>
      <c r="F8" s="15">
        <v>1855627.87</v>
      </c>
      <c r="G8" s="15">
        <v>1855627.87</v>
      </c>
      <c r="H8" s="15">
        <f t="shared" ref="H8:H13" si="1">E8-F8</f>
        <v>2540960.13</v>
      </c>
    </row>
    <row r="9" spans="1:8" x14ac:dyDescent="0.2">
      <c r="A9" s="4" t="s">
        <v>132</v>
      </c>
      <c r="B9" s="22"/>
      <c r="C9" s="15">
        <v>4687508</v>
      </c>
      <c r="D9" s="15">
        <v>10764.15</v>
      </c>
      <c r="E9" s="15">
        <f t="shared" si="0"/>
        <v>4698272.1500000004</v>
      </c>
      <c r="F9" s="15">
        <v>1650058.62</v>
      </c>
      <c r="G9" s="15">
        <v>1650058.62</v>
      </c>
      <c r="H9" s="15">
        <f t="shared" si="1"/>
        <v>3048213.5300000003</v>
      </c>
    </row>
    <row r="10" spans="1:8" x14ac:dyDescent="0.2">
      <c r="A10" s="4" t="s">
        <v>133</v>
      </c>
      <c r="B10" s="22"/>
      <c r="C10" s="15">
        <v>2938838</v>
      </c>
      <c r="D10" s="15">
        <v>8200</v>
      </c>
      <c r="E10" s="15">
        <f t="shared" si="0"/>
        <v>2947038</v>
      </c>
      <c r="F10" s="15">
        <v>1363117.29</v>
      </c>
      <c r="G10" s="15">
        <v>1363117.29</v>
      </c>
      <c r="H10" s="15">
        <f t="shared" si="1"/>
        <v>1583920.71</v>
      </c>
    </row>
    <row r="11" spans="1:8" x14ac:dyDescent="0.2">
      <c r="A11" s="4" t="s">
        <v>134</v>
      </c>
      <c r="B11" s="22"/>
      <c r="C11" s="15">
        <v>5756747</v>
      </c>
      <c r="D11" s="15">
        <v>-10764.15</v>
      </c>
      <c r="E11" s="15">
        <f t="shared" si="0"/>
        <v>5745982.8499999996</v>
      </c>
      <c r="F11" s="15">
        <v>1876250.96</v>
      </c>
      <c r="G11" s="15">
        <v>1876250.96</v>
      </c>
      <c r="H11" s="15">
        <f t="shared" si="1"/>
        <v>3869731.8899999997</v>
      </c>
    </row>
    <row r="12" spans="1:8" x14ac:dyDescent="0.2">
      <c r="A12" s="4" t="s">
        <v>135</v>
      </c>
      <c r="B12" s="22"/>
      <c r="C12" s="15">
        <v>2516563</v>
      </c>
      <c r="D12" s="15">
        <v>-8200</v>
      </c>
      <c r="E12" s="15">
        <f t="shared" si="0"/>
        <v>2508363</v>
      </c>
      <c r="F12" s="15">
        <v>699478.95</v>
      </c>
      <c r="G12" s="15">
        <v>699478.95</v>
      </c>
      <c r="H12" s="15">
        <f t="shared" si="1"/>
        <v>1808884.05</v>
      </c>
    </row>
    <row r="13" spans="1:8" x14ac:dyDescent="0.2">
      <c r="A13" s="4" t="s">
        <v>136</v>
      </c>
      <c r="B13" s="22"/>
      <c r="C13" s="15">
        <v>8324789</v>
      </c>
      <c r="D13" s="15">
        <v>324868</v>
      </c>
      <c r="E13" s="15">
        <f t="shared" si="0"/>
        <v>8649657</v>
      </c>
      <c r="F13" s="15">
        <v>3545507.96</v>
      </c>
      <c r="G13" s="15">
        <v>3545507.96</v>
      </c>
      <c r="H13" s="15">
        <f t="shared" si="1"/>
        <v>5104149.04</v>
      </c>
    </row>
    <row r="14" spans="1:8" x14ac:dyDescent="0.2">
      <c r="A14" s="4" t="s">
        <v>137</v>
      </c>
      <c r="B14" s="22"/>
      <c r="C14" s="15">
        <v>1622597</v>
      </c>
      <c r="D14" s="15">
        <v>0</v>
      </c>
      <c r="E14" s="15">
        <f t="shared" ref="E14" si="2">C14+D14</f>
        <v>1622597</v>
      </c>
      <c r="F14" s="15">
        <v>356774.84</v>
      </c>
      <c r="G14" s="15">
        <v>356774.84</v>
      </c>
      <c r="H14" s="15">
        <f t="shared" ref="H14" si="3">E14-F14</f>
        <v>1265822.1599999999</v>
      </c>
    </row>
    <row r="15" spans="1:8" x14ac:dyDescent="0.2">
      <c r="A15" s="4" t="s">
        <v>138</v>
      </c>
      <c r="B15" s="22"/>
      <c r="C15" s="15">
        <v>16410379</v>
      </c>
      <c r="D15" s="15">
        <v>-201295.18</v>
      </c>
      <c r="E15" s="15">
        <f t="shared" ref="E15" si="4">C15+D15</f>
        <v>16209083.82</v>
      </c>
      <c r="F15" s="15">
        <v>4175678.32</v>
      </c>
      <c r="G15" s="15">
        <v>4175678.32</v>
      </c>
      <c r="H15" s="15">
        <f t="shared" ref="H15" si="5">E15-F15</f>
        <v>12033405.5</v>
      </c>
    </row>
    <row r="16" spans="1:8" x14ac:dyDescent="0.2">
      <c r="A16" s="4" t="s">
        <v>139</v>
      </c>
      <c r="B16" s="22"/>
      <c r="C16" s="15">
        <v>1556262</v>
      </c>
      <c r="D16" s="15">
        <v>0</v>
      </c>
      <c r="E16" s="15">
        <f t="shared" ref="E16" si="6">C16+D16</f>
        <v>1556262</v>
      </c>
      <c r="F16" s="15">
        <v>422991.31</v>
      </c>
      <c r="G16" s="15">
        <v>422991.31</v>
      </c>
      <c r="H16" s="15">
        <f t="shared" ref="H16" si="7">E16-F16</f>
        <v>1133270.69</v>
      </c>
    </row>
    <row r="17" spans="1:8" x14ac:dyDescent="0.2">
      <c r="A17" s="4"/>
      <c r="B17" s="22"/>
      <c r="C17" s="15"/>
      <c r="D17" s="15"/>
      <c r="E17" s="15"/>
      <c r="F17" s="15"/>
      <c r="G17" s="15"/>
      <c r="H17" s="15"/>
    </row>
    <row r="18" spans="1:8" x14ac:dyDescent="0.2">
      <c r="A18" s="4"/>
      <c r="B18" s="25"/>
      <c r="C18" s="16"/>
      <c r="D18" s="16"/>
      <c r="E18" s="16"/>
      <c r="F18" s="16"/>
      <c r="G18" s="16"/>
      <c r="H18" s="16"/>
    </row>
    <row r="19" spans="1:8" x14ac:dyDescent="0.2">
      <c r="A19" s="26"/>
      <c r="B19" s="47" t="s">
        <v>53</v>
      </c>
      <c r="C19" s="23">
        <f t="shared" ref="C19:H19" si="8">SUM(C7:C18)</f>
        <v>77217362</v>
      </c>
      <c r="D19" s="23">
        <f t="shared" si="8"/>
        <v>0</v>
      </c>
      <c r="E19" s="23">
        <f t="shared" si="8"/>
        <v>77217362</v>
      </c>
      <c r="F19" s="23">
        <f t="shared" si="8"/>
        <v>31497097.93</v>
      </c>
      <c r="G19" s="23">
        <f t="shared" si="8"/>
        <v>31493796.93</v>
      </c>
      <c r="H19" s="23">
        <f t="shared" si="8"/>
        <v>45720264.07</v>
      </c>
    </row>
    <row r="22" spans="1:8" ht="45" customHeight="1" x14ac:dyDescent="0.2">
      <c r="A22" s="58" t="s">
        <v>141</v>
      </c>
      <c r="B22" s="59"/>
      <c r="C22" s="59"/>
      <c r="D22" s="59"/>
      <c r="E22" s="59"/>
      <c r="F22" s="59"/>
      <c r="G22" s="59"/>
      <c r="H22" s="60"/>
    </row>
    <row r="24" spans="1:8" x14ac:dyDescent="0.2">
      <c r="A24" s="63" t="s">
        <v>54</v>
      </c>
      <c r="B24" s="64"/>
      <c r="C24" s="58" t="s">
        <v>60</v>
      </c>
      <c r="D24" s="59"/>
      <c r="E24" s="59"/>
      <c r="F24" s="59"/>
      <c r="G24" s="60"/>
      <c r="H24" s="61" t="s">
        <v>59</v>
      </c>
    </row>
    <row r="25" spans="1:8" ht="22.5" x14ac:dyDescent="0.2">
      <c r="A25" s="65"/>
      <c r="B25" s="66"/>
      <c r="C25" s="9" t="s">
        <v>55</v>
      </c>
      <c r="D25" s="9" t="s">
        <v>125</v>
      </c>
      <c r="E25" s="9" t="s">
        <v>56</v>
      </c>
      <c r="F25" s="9" t="s">
        <v>57</v>
      </c>
      <c r="G25" s="9" t="s">
        <v>58</v>
      </c>
      <c r="H25" s="62"/>
    </row>
    <row r="26" spans="1:8" x14ac:dyDescent="0.2">
      <c r="A26" s="67"/>
      <c r="B26" s="68"/>
      <c r="C26" s="10">
        <v>1</v>
      </c>
      <c r="D26" s="10">
        <v>2</v>
      </c>
      <c r="E26" s="10" t="s">
        <v>126</v>
      </c>
      <c r="F26" s="10">
        <v>4</v>
      </c>
      <c r="G26" s="10">
        <v>5</v>
      </c>
      <c r="H26" s="10" t="s">
        <v>127</v>
      </c>
    </row>
    <row r="27" spans="1:8" x14ac:dyDescent="0.2">
      <c r="A27" s="28"/>
      <c r="B27" s="29"/>
      <c r="C27" s="33"/>
      <c r="D27" s="33"/>
      <c r="E27" s="33"/>
      <c r="F27" s="33"/>
      <c r="G27" s="33"/>
      <c r="H27" s="33"/>
    </row>
    <row r="28" spans="1:8" x14ac:dyDescent="0.2">
      <c r="A28" s="4" t="s">
        <v>8</v>
      </c>
      <c r="B28" s="2"/>
      <c r="C28" s="34">
        <v>0</v>
      </c>
      <c r="D28" s="34">
        <v>0</v>
      </c>
      <c r="E28" s="34">
        <f>C28+D28</f>
        <v>0</v>
      </c>
      <c r="F28" s="34">
        <v>0</v>
      </c>
      <c r="G28" s="34">
        <v>0</v>
      </c>
      <c r="H28" s="34">
        <f>E28-F28</f>
        <v>0</v>
      </c>
    </row>
    <row r="29" spans="1:8" x14ac:dyDescent="0.2">
      <c r="A29" s="4" t="s">
        <v>9</v>
      </c>
      <c r="B29" s="2"/>
      <c r="C29" s="34">
        <v>0</v>
      </c>
      <c r="D29" s="34">
        <v>0</v>
      </c>
      <c r="E29" s="34">
        <f t="shared" ref="E29:E31" si="9">C29+D29</f>
        <v>0</v>
      </c>
      <c r="F29" s="34">
        <v>0</v>
      </c>
      <c r="G29" s="34">
        <v>0</v>
      </c>
      <c r="H29" s="34">
        <f t="shared" ref="H29:H31" si="10">E29-F29</f>
        <v>0</v>
      </c>
    </row>
    <row r="30" spans="1:8" x14ac:dyDescent="0.2">
      <c r="A30" s="4" t="s">
        <v>10</v>
      </c>
      <c r="B30" s="2"/>
      <c r="C30" s="34">
        <v>0</v>
      </c>
      <c r="D30" s="34">
        <v>0</v>
      </c>
      <c r="E30" s="34">
        <f t="shared" si="9"/>
        <v>0</v>
      </c>
      <c r="F30" s="34">
        <v>0</v>
      </c>
      <c r="G30" s="34">
        <v>0</v>
      </c>
      <c r="H30" s="34">
        <f t="shared" si="10"/>
        <v>0</v>
      </c>
    </row>
    <row r="31" spans="1:8" x14ac:dyDescent="0.2">
      <c r="A31" s="4" t="s">
        <v>11</v>
      </c>
      <c r="B31" s="2"/>
      <c r="C31" s="34">
        <v>0</v>
      </c>
      <c r="D31" s="34">
        <v>0</v>
      </c>
      <c r="E31" s="34">
        <f t="shared" si="9"/>
        <v>0</v>
      </c>
      <c r="F31" s="34">
        <v>0</v>
      </c>
      <c r="G31" s="34">
        <v>0</v>
      </c>
      <c r="H31" s="34">
        <f t="shared" si="10"/>
        <v>0</v>
      </c>
    </row>
    <row r="32" spans="1:8" x14ac:dyDescent="0.2">
      <c r="A32" s="4"/>
      <c r="B32" s="2"/>
      <c r="C32" s="35"/>
      <c r="D32" s="35"/>
      <c r="E32" s="35"/>
      <c r="F32" s="35"/>
      <c r="G32" s="35"/>
      <c r="H32" s="35"/>
    </row>
    <row r="33" spans="1:8" x14ac:dyDescent="0.2">
      <c r="A33" s="26"/>
      <c r="B33" s="47" t="s">
        <v>53</v>
      </c>
      <c r="C33" s="23">
        <f>SUM(C28:C32)</f>
        <v>0</v>
      </c>
      <c r="D33" s="23">
        <f>SUM(D28:D32)</f>
        <v>0</v>
      </c>
      <c r="E33" s="23">
        <f>SUM(E28:E31)</f>
        <v>0</v>
      </c>
      <c r="F33" s="23">
        <f>SUM(F28:F31)</f>
        <v>0</v>
      </c>
      <c r="G33" s="23">
        <f>SUM(G28:G31)</f>
        <v>0</v>
      </c>
      <c r="H33" s="23">
        <f>SUM(H28:H31)</f>
        <v>0</v>
      </c>
    </row>
    <row r="34" spans="1:8" ht="75" customHeight="1" x14ac:dyDescent="0.2"/>
    <row r="36" spans="1:8" ht="45" customHeight="1" x14ac:dyDescent="0.2">
      <c r="A36" s="58" t="s">
        <v>142</v>
      </c>
      <c r="B36" s="59"/>
      <c r="C36" s="59"/>
      <c r="D36" s="59"/>
      <c r="E36" s="59"/>
      <c r="F36" s="59"/>
      <c r="G36" s="59"/>
      <c r="H36" s="60"/>
    </row>
    <row r="37" spans="1:8" x14ac:dyDescent="0.2">
      <c r="A37" s="63" t="s">
        <v>54</v>
      </c>
      <c r="B37" s="64"/>
      <c r="C37" s="58" t="s">
        <v>60</v>
      </c>
      <c r="D37" s="59"/>
      <c r="E37" s="59"/>
      <c r="F37" s="59"/>
      <c r="G37" s="60"/>
      <c r="H37" s="61" t="s">
        <v>59</v>
      </c>
    </row>
    <row r="38" spans="1:8" ht="22.5" x14ac:dyDescent="0.2">
      <c r="A38" s="65"/>
      <c r="B38" s="66"/>
      <c r="C38" s="9" t="s">
        <v>55</v>
      </c>
      <c r="D38" s="9" t="s">
        <v>125</v>
      </c>
      <c r="E38" s="9" t="s">
        <v>56</v>
      </c>
      <c r="F38" s="9" t="s">
        <v>57</v>
      </c>
      <c r="G38" s="9" t="s">
        <v>58</v>
      </c>
      <c r="H38" s="62"/>
    </row>
    <row r="39" spans="1:8" x14ac:dyDescent="0.2">
      <c r="A39" s="67"/>
      <c r="B39" s="68"/>
      <c r="C39" s="10">
        <v>1</v>
      </c>
      <c r="D39" s="10">
        <v>2</v>
      </c>
      <c r="E39" s="10" t="s">
        <v>126</v>
      </c>
      <c r="F39" s="10">
        <v>4</v>
      </c>
      <c r="G39" s="10">
        <v>5</v>
      </c>
      <c r="H39" s="10" t="s">
        <v>127</v>
      </c>
    </row>
    <row r="40" spans="1:8" x14ac:dyDescent="0.2">
      <c r="A40" s="28"/>
      <c r="B40" s="29"/>
      <c r="C40" s="33"/>
      <c r="D40" s="33"/>
      <c r="E40" s="33"/>
      <c r="F40" s="33"/>
      <c r="G40" s="33"/>
      <c r="H40" s="33"/>
    </row>
    <row r="41" spans="1:8" ht="22.5" x14ac:dyDescent="0.2">
      <c r="A41" s="4"/>
      <c r="B41" s="31" t="s">
        <v>13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E41-F41</f>
        <v>0</v>
      </c>
    </row>
    <row r="42" spans="1:8" x14ac:dyDescent="0.2">
      <c r="A42" s="4"/>
      <c r="B42" s="31"/>
      <c r="C42" s="34"/>
      <c r="D42" s="34"/>
      <c r="E42" s="34"/>
      <c r="F42" s="34"/>
      <c r="G42" s="34"/>
      <c r="H42" s="34"/>
    </row>
    <row r="43" spans="1:8" x14ac:dyDescent="0.2">
      <c r="A43" s="4"/>
      <c r="B43" s="31" t="s">
        <v>12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E43-F43</f>
        <v>0</v>
      </c>
    </row>
    <row r="44" spans="1:8" x14ac:dyDescent="0.2">
      <c r="A44" s="4"/>
      <c r="B44" s="31"/>
      <c r="C44" s="34"/>
      <c r="D44" s="34"/>
      <c r="E44" s="34"/>
      <c r="F44" s="34"/>
      <c r="G44" s="34"/>
      <c r="H44" s="34"/>
    </row>
    <row r="45" spans="1:8" ht="22.5" x14ac:dyDescent="0.2">
      <c r="A45" s="4"/>
      <c r="B45" s="31" t="s">
        <v>14</v>
      </c>
      <c r="C45" s="34">
        <v>0</v>
      </c>
      <c r="D45" s="34">
        <v>0</v>
      </c>
      <c r="E45" s="34">
        <f>C45+D45</f>
        <v>0</v>
      </c>
      <c r="F45" s="34">
        <v>0</v>
      </c>
      <c r="G45" s="34">
        <v>0</v>
      </c>
      <c r="H45" s="34">
        <f>E45-F45</f>
        <v>0</v>
      </c>
    </row>
    <row r="46" spans="1:8" x14ac:dyDescent="0.2">
      <c r="A46" s="4"/>
      <c r="B46" s="31"/>
      <c r="C46" s="34"/>
      <c r="D46" s="34"/>
      <c r="E46" s="34"/>
      <c r="F46" s="34"/>
      <c r="G46" s="34"/>
      <c r="H46" s="34"/>
    </row>
    <row r="47" spans="1:8" ht="22.5" x14ac:dyDescent="0.2">
      <c r="A47" s="4"/>
      <c r="B47" s="31" t="s">
        <v>26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ht="22.5" x14ac:dyDescent="0.2">
      <c r="A49" s="4"/>
      <c r="B49" s="31" t="s">
        <v>27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2.5" x14ac:dyDescent="0.2">
      <c r="A51" s="4"/>
      <c r="B51" s="31" t="s">
        <v>34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x14ac:dyDescent="0.2">
      <c r="A53" s="4"/>
      <c r="B53" s="31" t="s">
        <v>15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30"/>
      <c r="B54" s="32"/>
      <c r="C54" s="35"/>
      <c r="D54" s="35"/>
      <c r="E54" s="35"/>
      <c r="F54" s="35"/>
      <c r="G54" s="35"/>
      <c r="H54" s="35"/>
    </row>
    <row r="55" spans="1:8" x14ac:dyDescent="0.2">
      <c r="A55" s="26"/>
      <c r="B55" s="47" t="s">
        <v>53</v>
      </c>
      <c r="C55" s="23">
        <f t="shared" ref="C55:H55" si="11">SUM(C41:C53)</f>
        <v>0</v>
      </c>
      <c r="D55" s="23">
        <f t="shared" si="11"/>
        <v>0</v>
      </c>
      <c r="E55" s="23">
        <f t="shared" si="11"/>
        <v>0</v>
      </c>
      <c r="F55" s="23">
        <f t="shared" si="11"/>
        <v>0</v>
      </c>
      <c r="G55" s="23">
        <f t="shared" si="11"/>
        <v>0</v>
      </c>
      <c r="H55" s="23">
        <f t="shared" si="11"/>
        <v>0</v>
      </c>
    </row>
    <row r="57" spans="1:8" ht="12.75" x14ac:dyDescent="0.2">
      <c r="B57" s="52" t="s">
        <v>144</v>
      </c>
      <c r="C57"/>
      <c r="D57"/>
      <c r="E57"/>
      <c r="F57"/>
      <c r="G57"/>
      <c r="H57"/>
    </row>
    <row r="58" spans="1:8" ht="49.5" customHeight="1" x14ac:dyDescent="0.2">
      <c r="B58"/>
      <c r="C58"/>
      <c r="D58"/>
      <c r="E58"/>
      <c r="F58"/>
      <c r="G58"/>
      <c r="H58"/>
    </row>
    <row r="59" spans="1:8" x14ac:dyDescent="0.2">
      <c r="B59" s="53"/>
      <c r="C59" s="69"/>
      <c r="D59" s="69"/>
      <c r="E59" s="54"/>
      <c r="F59" s="69"/>
      <c r="G59" s="69"/>
      <c r="H59"/>
    </row>
    <row r="60" spans="1:8" x14ac:dyDescent="0.2">
      <c r="B60" s="55"/>
      <c r="C60" s="57"/>
      <c r="D60" s="57"/>
      <c r="E60" s="56"/>
      <c r="F60" s="57"/>
      <c r="G60" s="57"/>
      <c r="H60"/>
    </row>
  </sheetData>
  <sheetProtection formatCells="0" formatColumns="0" formatRows="0" insertRows="0" deleteRows="0" autoFilter="0"/>
  <mergeCells count="16">
    <mergeCell ref="C24:G24"/>
    <mergeCell ref="H24:H25"/>
    <mergeCell ref="A1:H1"/>
    <mergeCell ref="A3:B5"/>
    <mergeCell ref="A22:H22"/>
    <mergeCell ref="A24:B26"/>
    <mergeCell ref="C3:G3"/>
    <mergeCell ref="H3:H4"/>
    <mergeCell ref="C59:D59"/>
    <mergeCell ref="F59:G59"/>
    <mergeCell ref="C60:D60"/>
    <mergeCell ref="F60:G60"/>
    <mergeCell ref="A36:H36"/>
    <mergeCell ref="A37:B39"/>
    <mergeCell ref="C37:G37"/>
    <mergeCell ref="H37:H3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topLeftCell="A22" workbookViewId="0">
      <selection activeCell="A45" sqref="A45:XFD48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8" t="s">
        <v>143</v>
      </c>
      <c r="B1" s="59"/>
      <c r="C1" s="59"/>
      <c r="D1" s="59"/>
      <c r="E1" s="59"/>
      <c r="F1" s="59"/>
      <c r="G1" s="59"/>
      <c r="H1" s="60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5" customHeight="1" x14ac:dyDescent="0.2">
      <c r="A3" s="65"/>
      <c r="B3" s="66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2"/>
    </row>
    <row r="4" spans="1:8" x14ac:dyDescent="0.2">
      <c r="A4" s="67"/>
      <c r="B4" s="68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15005690</v>
      </c>
      <c r="D6" s="15">
        <f t="shared" si="0"/>
        <v>8200</v>
      </c>
      <c r="E6" s="15">
        <f t="shared" si="0"/>
        <v>15013890</v>
      </c>
      <c r="F6" s="15">
        <f t="shared" si="0"/>
        <v>5244781.6099999994</v>
      </c>
      <c r="G6" s="15">
        <f t="shared" si="0"/>
        <v>5244781.6099999994</v>
      </c>
      <c r="H6" s="15">
        <f t="shared" si="0"/>
        <v>9769108.3900000006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13383093</v>
      </c>
      <c r="D11" s="15">
        <v>8200</v>
      </c>
      <c r="E11" s="15">
        <f t="shared" si="1"/>
        <v>13391293</v>
      </c>
      <c r="F11" s="15">
        <v>4888006.7699999996</v>
      </c>
      <c r="G11" s="15">
        <v>4888006.7699999996</v>
      </c>
      <c r="H11" s="15">
        <f t="shared" si="2"/>
        <v>8503286.2300000004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1622597</v>
      </c>
      <c r="D14" s="15">
        <v>0</v>
      </c>
      <c r="E14" s="15">
        <f t="shared" si="1"/>
        <v>1622597</v>
      </c>
      <c r="F14" s="15">
        <v>356774.84</v>
      </c>
      <c r="G14" s="15">
        <v>356774.84</v>
      </c>
      <c r="H14" s="15">
        <f t="shared" si="2"/>
        <v>1265822.1599999999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62211672</v>
      </c>
      <c r="D16" s="15">
        <f t="shared" si="3"/>
        <v>-8200</v>
      </c>
      <c r="E16" s="15">
        <f t="shared" si="3"/>
        <v>62203472</v>
      </c>
      <c r="F16" s="15">
        <f t="shared" si="3"/>
        <v>26252316.32</v>
      </c>
      <c r="G16" s="15">
        <f t="shared" si="3"/>
        <v>26249015.32</v>
      </c>
      <c r="H16" s="15">
        <f t="shared" si="3"/>
        <v>35951155.68</v>
      </c>
    </row>
    <row r="17" spans="1:8" x14ac:dyDescent="0.2">
      <c r="A17" s="38"/>
      <c r="B17" s="42" t="s">
        <v>45</v>
      </c>
      <c r="C17" s="15">
        <v>15237940</v>
      </c>
      <c r="D17" s="15">
        <v>316668</v>
      </c>
      <c r="E17" s="15">
        <f>C17+D17</f>
        <v>15554608</v>
      </c>
      <c r="F17" s="15">
        <v>6102034.8799999999</v>
      </c>
      <c r="G17" s="15">
        <v>6102034.8799999999</v>
      </c>
      <c r="H17" s="15">
        <f t="shared" ref="H17:H23" si="4">E17-F17</f>
        <v>9452573.120000001</v>
      </c>
    </row>
    <row r="18" spans="1:8" x14ac:dyDescent="0.2">
      <c r="A18" s="38"/>
      <c r="B18" s="42" t="s">
        <v>28</v>
      </c>
      <c r="C18" s="15">
        <v>46973732</v>
      </c>
      <c r="D18" s="15">
        <v>-324868</v>
      </c>
      <c r="E18" s="15">
        <f t="shared" ref="E18:E23" si="5">C18+D18</f>
        <v>46648864</v>
      </c>
      <c r="F18" s="15">
        <v>20150281.440000001</v>
      </c>
      <c r="G18" s="15">
        <v>20146980.440000001</v>
      </c>
      <c r="H18" s="15">
        <f t="shared" si="4"/>
        <v>26498582.559999999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77217362</v>
      </c>
      <c r="D42" s="23">
        <f t="shared" si="12"/>
        <v>0</v>
      </c>
      <c r="E42" s="23">
        <f t="shared" si="12"/>
        <v>77217362</v>
      </c>
      <c r="F42" s="23">
        <f t="shared" si="12"/>
        <v>31497097.93</v>
      </c>
      <c r="G42" s="23">
        <f t="shared" si="12"/>
        <v>31493796.93</v>
      </c>
      <c r="H42" s="23">
        <f t="shared" si="12"/>
        <v>45720264.07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2.75" x14ac:dyDescent="0.2">
      <c r="A44" s="37"/>
      <c r="B44" s="52" t="s">
        <v>144</v>
      </c>
      <c r="C44"/>
      <c r="D44"/>
      <c r="E44"/>
      <c r="F44"/>
      <c r="G44"/>
      <c r="H44"/>
    </row>
    <row r="45" spans="1:8" ht="36.75" customHeight="1" x14ac:dyDescent="0.2">
      <c r="A45" s="37"/>
      <c r="B45"/>
      <c r="C45"/>
      <c r="D45"/>
      <c r="E45"/>
      <c r="F45"/>
      <c r="G45"/>
      <c r="H45"/>
    </row>
    <row r="46" spans="1:8" x14ac:dyDescent="0.2">
      <c r="B46" s="53"/>
      <c r="C46" s="69"/>
      <c r="D46" s="69"/>
      <c r="E46" s="54"/>
      <c r="F46" s="69"/>
      <c r="G46" s="69"/>
      <c r="H46"/>
    </row>
    <row r="47" spans="1:8" x14ac:dyDescent="0.2">
      <c r="B47" s="55"/>
      <c r="C47" s="57"/>
      <c r="D47" s="57"/>
      <c r="E47" s="56"/>
      <c r="F47" s="57"/>
      <c r="G47" s="57"/>
      <c r="H47"/>
    </row>
  </sheetData>
  <sheetProtection formatCells="0" formatColumns="0" formatRows="0" autoFilter="0"/>
  <mergeCells count="8">
    <mergeCell ref="C47:D47"/>
    <mergeCell ref="F47:G47"/>
    <mergeCell ref="A1:H1"/>
    <mergeCell ref="A2:B4"/>
    <mergeCell ref="C2:G2"/>
    <mergeCell ref="H2:H3"/>
    <mergeCell ref="C46:D46"/>
    <mergeCell ref="F46:G4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2022-07-21T15:39:10Z</cp:lastPrinted>
  <dcterms:created xsi:type="dcterms:W3CDTF">2014-02-10T03:37:14Z</dcterms:created>
  <dcterms:modified xsi:type="dcterms:W3CDTF">2022-07-22T20:18:38Z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